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1140" windowWidth="736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<sst xmlns="http://schemas.openxmlformats.org/spreadsheetml/2006/main" count="190" uniqueCount="73">
  <si>
    <t>AMD</t>
  </si>
  <si>
    <t>Intel</t>
  </si>
  <si>
    <t>CPU</t>
  </si>
  <si>
    <t>Sempron 2300+</t>
  </si>
  <si>
    <t>Celeron D 320  Box**</t>
  </si>
  <si>
    <t>MB</t>
  </si>
  <si>
    <t>Epox 8KRAl, VIA KT600</t>
  </si>
  <si>
    <t>GigaByte GA-8S655FX, SiS 655FX</t>
  </si>
  <si>
    <t>RAM</t>
  </si>
  <si>
    <t xml:space="preserve">Kingmax 512 Mb, DDR 400 </t>
  </si>
  <si>
    <t xml:space="preserve">Kingmax 2*256, DDR 400 </t>
  </si>
  <si>
    <t>HDD</t>
  </si>
  <si>
    <t>Seagate 7200.7, 80 Gb, 7200 rpm</t>
  </si>
  <si>
    <t>VGA</t>
  </si>
  <si>
    <t>Sapphire 128Mb Radeon 9550 128Bit</t>
  </si>
  <si>
    <t>CDD</t>
  </si>
  <si>
    <t>Toshiba SD-R1512 48/24/48+16</t>
  </si>
  <si>
    <t>FDD</t>
  </si>
  <si>
    <t>-</t>
  </si>
  <si>
    <t>Cooler</t>
  </si>
  <si>
    <t>Glacialtech 2460 Light</t>
  </si>
  <si>
    <t>Intel Boxed**</t>
  </si>
  <si>
    <t>Case</t>
  </si>
  <si>
    <t xml:space="preserve">Codegen LEO 6049 C9 ATX 300W </t>
  </si>
  <si>
    <t>Codegen LEO 6049 C9 ATX 300W</t>
  </si>
  <si>
    <t>Цена со сборкой</t>
  </si>
  <si>
    <t>Сумма</t>
  </si>
  <si>
    <t>Ultracomp</t>
  </si>
  <si>
    <t>Цена со сборкой в рублях</t>
  </si>
  <si>
    <t xml:space="preserve">Цена со сборкой </t>
  </si>
  <si>
    <t>Polaris</t>
  </si>
  <si>
    <t xml:space="preserve">Kingstone 512 Mb, DDR 400 </t>
  </si>
  <si>
    <t xml:space="preserve">Kingstone  2*256, DDR 400 </t>
  </si>
  <si>
    <t>Glacialtech 2460</t>
  </si>
  <si>
    <t xml:space="preserve">Codegen 6051-G8 ATX 300W </t>
  </si>
  <si>
    <t>Gigabyte GA-8S648-L, SiS648</t>
  </si>
  <si>
    <t>NIX</t>
  </si>
  <si>
    <t>Gigabyte GA-8S648FX, SiS648FX</t>
  </si>
  <si>
    <t xml:space="preserve">Celeron D 325  </t>
  </si>
  <si>
    <t>Athlon XP 2200+</t>
  </si>
  <si>
    <t>Glacialtech 4350 Light</t>
  </si>
  <si>
    <t>MICROLAB M4311 SILVER ATX  350W</t>
  </si>
  <si>
    <t>Celeron D 320</t>
  </si>
  <si>
    <t>Toshiba SD-R1412 32/24/48+16</t>
  </si>
  <si>
    <t xml:space="preserve">Codegen  6061-C9 ATX 300W </t>
  </si>
  <si>
    <t>PowerColor 128Mb Radeon 9550 128Bit</t>
  </si>
  <si>
    <t>OLDI</t>
  </si>
  <si>
    <t>F-Center</t>
  </si>
  <si>
    <t>GigaByte GA-8SQ800, SiS 655</t>
  </si>
  <si>
    <t>Asustek A9550 128Mb Radeon 9550</t>
  </si>
  <si>
    <t xml:space="preserve">Codegen 6054 C10 ATX 300W </t>
  </si>
  <si>
    <t>Force Computers</t>
  </si>
  <si>
    <t>*-цены на комплектующие -замены из базового варианта</t>
  </si>
  <si>
    <t xml:space="preserve">Codegen 6061 C10 ATX 300W </t>
  </si>
  <si>
    <t>GigaByte 8S648FX, SiS 648FX</t>
  </si>
  <si>
    <t>Sapphire 128Mb Radeon 9550</t>
  </si>
  <si>
    <t>Glacialtech 2450</t>
  </si>
  <si>
    <t>Athlon XP 2200+*</t>
  </si>
  <si>
    <t>Celeron 2800*</t>
  </si>
  <si>
    <t>Formoza</t>
  </si>
  <si>
    <t>Thermaltake ???</t>
  </si>
  <si>
    <t>MSI KM4M-L, VIA KM400</t>
  </si>
  <si>
    <t>Gigabyte GA-8PE800RS, i865P</t>
  </si>
  <si>
    <t>Pixelview 128Mb FX5700LE 128 bit</t>
  </si>
  <si>
    <t xml:space="preserve">Microlab M(S)4105 </t>
  </si>
  <si>
    <t>KIT</t>
  </si>
  <si>
    <t>общее примечание. Цены взяты из прайслистов с официальных сайтов компаний. Условия сборки и курс доллара получены от консультантов по опубликованным телефонам.</t>
  </si>
  <si>
    <t>Sempron 2200+</t>
  </si>
  <si>
    <t>Celeron D 325  Box**</t>
  </si>
  <si>
    <t>ASUSTEK A7N8X-X/LAN, nForce 2 400</t>
  </si>
  <si>
    <t>Gigabyte GA-8PE800, i865P</t>
  </si>
  <si>
    <t>TEAC 522G 52/32/52+16</t>
  </si>
  <si>
    <t>Oбщее примечание. Цены взяты из прайслистов с официальных сайтов компаний. Условия сборки и курс доллара получены от консультантов по опубликованным телефонам.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</si>
</sst>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2" fillId="2" borderId="7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22.625" style="0" customWidth="1"/>
    <col min="2" max="2" width="30.375" style="0" customWidth="1"/>
    <col min="4" max="4" width="39.25390625" style="0" customWidth="1"/>
    <col min="5" max="5" width="9.75390625" style="0" customWidth="1"/>
    <col min="6" max="6" width="36.875" style="0" customWidth="1"/>
    <col min="7" max="7" width="7.25390625" style="0" customWidth="1"/>
    <col min="8" max="8" width="32.25390625" style="0" customWidth="1"/>
    <col min="10" max="10" width="33.00390625" style="0" customWidth="1"/>
    <col min="12" max="12" width="30.375" style="0" customWidth="1"/>
    <col min="14" max="14" width="33.375" style="0" customWidth="1"/>
    <col min="16" max="16" width="41.75390625" style="0" customWidth="1"/>
  </cols>
  <sheetData>
    <row r="2" ht="13.5" thickBot="1">
      <c r="A2" t="s">
        <v>66</v>
      </c>
    </row>
    <row r="3" spans="1:17" ht="13.5" customHeight="1" thickBot="1">
      <c r="A3" s="8" t="s">
        <v>0</v>
      </c>
      <c r="B3" s="19" t="s">
        <v>27</v>
      </c>
      <c r="C3" s="20"/>
      <c r="D3" s="19" t="s">
        <v>30</v>
      </c>
      <c r="E3" s="20"/>
      <c r="F3" s="19" t="s">
        <v>36</v>
      </c>
      <c r="G3" s="20"/>
      <c r="H3" s="19" t="s">
        <v>46</v>
      </c>
      <c r="I3" s="20"/>
      <c r="J3" s="19" t="s">
        <v>47</v>
      </c>
      <c r="K3" s="20"/>
      <c r="L3" s="19" t="s">
        <v>51</v>
      </c>
      <c r="M3" s="20"/>
      <c r="N3" s="19" t="s">
        <v>59</v>
      </c>
      <c r="O3" s="20"/>
      <c r="P3" s="19" t="s">
        <v>65</v>
      </c>
      <c r="Q3" s="20"/>
    </row>
    <row r="4" spans="1:17" ht="12.75">
      <c r="A4" s="7" t="s">
        <v>2</v>
      </c>
      <c r="B4" s="2" t="s">
        <v>3</v>
      </c>
      <c r="C4" s="1">
        <v>52.5</v>
      </c>
      <c r="D4" s="2" t="s">
        <v>3</v>
      </c>
      <c r="E4" s="1">
        <v>57</v>
      </c>
      <c r="F4" s="2" t="s">
        <v>39</v>
      </c>
      <c r="G4" s="1">
        <v>69</v>
      </c>
      <c r="H4" s="2" t="s">
        <v>39</v>
      </c>
      <c r="I4" s="1">
        <v>65.6</v>
      </c>
      <c r="J4" s="2" t="s">
        <v>39</v>
      </c>
      <c r="K4" s="1">
        <v>62.1</v>
      </c>
      <c r="L4" s="2" t="s">
        <v>57</v>
      </c>
      <c r="M4" s="1">
        <v>183</v>
      </c>
      <c r="N4" s="2" t="s">
        <v>39</v>
      </c>
      <c r="O4" s="1">
        <v>60</v>
      </c>
      <c r="P4" s="2" t="s">
        <v>67</v>
      </c>
      <c r="Q4" s="1">
        <v>50.4</v>
      </c>
    </row>
    <row r="5" spans="1:17" ht="12.75">
      <c r="A5" s="3" t="s">
        <v>5</v>
      </c>
      <c r="B5" s="2" t="s">
        <v>6</v>
      </c>
      <c r="C5" s="1">
        <v>56.7</v>
      </c>
      <c r="D5" s="2" t="s">
        <v>6</v>
      </c>
      <c r="E5" s="1">
        <v>60</v>
      </c>
      <c r="F5" s="2" t="s">
        <v>6</v>
      </c>
      <c r="G5" s="1">
        <v>60</v>
      </c>
      <c r="H5" s="2" t="s">
        <v>6</v>
      </c>
      <c r="I5" s="1">
        <v>57.2</v>
      </c>
      <c r="J5" s="2" t="s">
        <v>6</v>
      </c>
      <c r="K5" s="1">
        <v>62.8</v>
      </c>
      <c r="L5" s="2" t="s">
        <v>6</v>
      </c>
      <c r="M5" s="1">
        <v>14</v>
      </c>
      <c r="N5" s="2" t="s">
        <v>61</v>
      </c>
      <c r="O5" s="1">
        <v>53.5</v>
      </c>
      <c r="P5" s="2" t="s">
        <v>69</v>
      </c>
      <c r="Q5" s="1">
        <v>69.43</v>
      </c>
    </row>
    <row r="6" spans="1:17" ht="13.5" customHeight="1">
      <c r="A6" s="3" t="s">
        <v>8</v>
      </c>
      <c r="B6" s="2" t="s">
        <v>9</v>
      </c>
      <c r="C6" s="1">
        <v>78.8</v>
      </c>
      <c r="D6" s="2" t="s">
        <v>31</v>
      </c>
      <c r="E6" s="1">
        <v>94</v>
      </c>
      <c r="F6" s="2" t="s">
        <v>31</v>
      </c>
      <c r="G6" s="1">
        <v>85</v>
      </c>
      <c r="H6" s="2" t="s">
        <v>31</v>
      </c>
      <c r="I6" s="1">
        <v>87.6</v>
      </c>
      <c r="J6" s="2" t="s">
        <v>9</v>
      </c>
      <c r="K6" s="1">
        <v>87.7</v>
      </c>
      <c r="L6" s="2" t="s">
        <v>9</v>
      </c>
      <c r="M6" s="1">
        <v>91</v>
      </c>
      <c r="N6" s="2" t="s">
        <v>31</v>
      </c>
      <c r="O6" s="1">
        <v>90</v>
      </c>
      <c r="P6" s="2" t="s">
        <v>31</v>
      </c>
      <c r="Q6" s="1">
        <v>96.36</v>
      </c>
    </row>
    <row r="7" spans="1:17" ht="12.75">
      <c r="A7" s="3" t="s">
        <v>11</v>
      </c>
      <c r="B7" s="2" t="s">
        <v>12</v>
      </c>
      <c r="C7" s="1">
        <v>62.5</v>
      </c>
      <c r="D7" s="2" t="s">
        <v>12</v>
      </c>
      <c r="E7" s="1">
        <v>69</v>
      </c>
      <c r="F7" s="2" t="s">
        <v>12</v>
      </c>
      <c r="G7" s="1">
        <v>65</v>
      </c>
      <c r="H7" s="2" t="s">
        <v>12</v>
      </c>
      <c r="I7" s="1">
        <v>63.4</v>
      </c>
      <c r="J7" s="2" t="s">
        <v>12</v>
      </c>
      <c r="K7" s="1">
        <v>65.2</v>
      </c>
      <c r="L7" s="2" t="s">
        <v>12</v>
      </c>
      <c r="M7" s="1">
        <v>30</v>
      </c>
      <c r="N7" s="2" t="s">
        <v>12</v>
      </c>
      <c r="O7" s="1">
        <v>68</v>
      </c>
      <c r="P7" s="2" t="s">
        <v>12</v>
      </c>
      <c r="Q7" s="1">
        <v>65.67</v>
      </c>
    </row>
    <row r="8" spans="1:17" ht="12.75">
      <c r="A8" s="3" t="s">
        <v>13</v>
      </c>
      <c r="B8" s="2" t="s">
        <v>14</v>
      </c>
      <c r="C8" s="1">
        <v>75.6</v>
      </c>
      <c r="D8" s="2" t="s">
        <v>14</v>
      </c>
      <c r="E8" s="1">
        <v>82</v>
      </c>
      <c r="F8" s="2" t="s">
        <v>14</v>
      </c>
      <c r="G8" s="1">
        <v>80</v>
      </c>
      <c r="H8" s="2" t="s">
        <v>45</v>
      </c>
      <c r="I8" s="1">
        <v>76.4</v>
      </c>
      <c r="J8" s="2" t="s">
        <v>49</v>
      </c>
      <c r="K8" s="1">
        <v>84.1</v>
      </c>
      <c r="L8" s="2" t="s">
        <v>55</v>
      </c>
      <c r="M8" s="1">
        <v>85</v>
      </c>
      <c r="N8" s="2" t="s">
        <v>63</v>
      </c>
      <c r="O8" s="1">
        <v>110</v>
      </c>
      <c r="P8" s="2" t="s">
        <v>14</v>
      </c>
      <c r="Q8" s="1">
        <v>79.75</v>
      </c>
    </row>
    <row r="9" spans="1:17" ht="12.75">
      <c r="A9" s="3" t="s">
        <v>15</v>
      </c>
      <c r="B9" s="2" t="s">
        <v>16</v>
      </c>
      <c r="C9" s="1">
        <v>44.7</v>
      </c>
      <c r="D9" s="2" t="s">
        <v>16</v>
      </c>
      <c r="E9" s="1">
        <v>50</v>
      </c>
      <c r="F9" s="2" t="s">
        <v>16</v>
      </c>
      <c r="G9" s="1">
        <v>50</v>
      </c>
      <c r="H9" s="2" t="s">
        <v>43</v>
      </c>
      <c r="I9" s="1">
        <v>41.9</v>
      </c>
      <c r="J9" s="2" t="s">
        <v>16</v>
      </c>
      <c r="K9" s="1">
        <v>45.2</v>
      </c>
      <c r="L9" s="2" t="s">
        <v>16</v>
      </c>
      <c r="M9" s="1">
        <v>82</v>
      </c>
      <c r="N9" s="2" t="s">
        <v>16</v>
      </c>
      <c r="O9" s="1">
        <v>45</v>
      </c>
      <c r="P9" s="2" t="s">
        <v>71</v>
      </c>
      <c r="Q9" s="1">
        <v>53.76</v>
      </c>
    </row>
    <row r="10" spans="1:17" ht="12.75">
      <c r="A10" s="3" t="s">
        <v>17</v>
      </c>
      <c r="B10" s="2" t="s">
        <v>18</v>
      </c>
      <c r="C10" s="1">
        <v>0</v>
      </c>
      <c r="D10" s="2" t="s">
        <v>18</v>
      </c>
      <c r="E10" s="1">
        <v>0</v>
      </c>
      <c r="F10" s="2" t="s">
        <v>18</v>
      </c>
      <c r="G10" s="1">
        <v>0</v>
      </c>
      <c r="H10" s="2" t="s">
        <v>18</v>
      </c>
      <c r="I10" s="1">
        <v>0</v>
      </c>
      <c r="J10" s="2" t="s">
        <v>18</v>
      </c>
      <c r="K10" s="1">
        <v>0</v>
      </c>
      <c r="L10" s="2" t="s">
        <v>18</v>
      </c>
      <c r="M10" s="1">
        <v>0</v>
      </c>
      <c r="N10" s="2" t="s">
        <v>18</v>
      </c>
      <c r="O10" s="1">
        <v>0</v>
      </c>
      <c r="P10" s="2" t="s">
        <v>18</v>
      </c>
      <c r="Q10" s="1">
        <v>0</v>
      </c>
    </row>
    <row r="11" spans="1:17" ht="12.75">
      <c r="A11" s="3" t="s">
        <v>19</v>
      </c>
      <c r="B11" s="2" t="s">
        <v>20</v>
      </c>
      <c r="C11" s="1">
        <v>7.3</v>
      </c>
      <c r="D11" s="2" t="s">
        <v>33</v>
      </c>
      <c r="E11" s="1">
        <v>7.4</v>
      </c>
      <c r="F11" s="2" t="s">
        <v>20</v>
      </c>
      <c r="G11" s="1">
        <v>7.5</v>
      </c>
      <c r="H11" s="2" t="s">
        <v>20</v>
      </c>
      <c r="I11" s="1">
        <v>7.3</v>
      </c>
      <c r="J11" s="2" t="s">
        <v>33</v>
      </c>
      <c r="K11" s="1">
        <v>7.4</v>
      </c>
      <c r="L11" s="2" t="s">
        <v>56</v>
      </c>
      <c r="M11" s="1">
        <v>8</v>
      </c>
      <c r="N11" s="2" t="s">
        <v>60</v>
      </c>
      <c r="O11" s="1">
        <v>10.5</v>
      </c>
      <c r="P11" s="2" t="s">
        <v>20</v>
      </c>
      <c r="Q11" s="1">
        <v>8.3</v>
      </c>
    </row>
    <row r="12" spans="1:17" ht="12.75">
      <c r="A12" s="3" t="s">
        <v>22</v>
      </c>
      <c r="B12" s="2" t="s">
        <v>23</v>
      </c>
      <c r="C12" s="1">
        <v>37.8</v>
      </c>
      <c r="D12" s="2" t="s">
        <v>34</v>
      </c>
      <c r="E12" s="1">
        <v>43</v>
      </c>
      <c r="F12" s="2" t="s">
        <v>34</v>
      </c>
      <c r="G12" s="1">
        <v>40</v>
      </c>
      <c r="H12" s="2" t="s">
        <v>44</v>
      </c>
      <c r="I12" s="1">
        <v>42</v>
      </c>
      <c r="J12" s="2" t="s">
        <v>50</v>
      </c>
      <c r="K12" s="1">
        <v>35.8</v>
      </c>
      <c r="L12" s="2" t="s">
        <v>53</v>
      </c>
      <c r="M12" s="1">
        <v>33</v>
      </c>
      <c r="N12" s="2" t="s">
        <v>34</v>
      </c>
      <c r="O12" s="1">
        <v>43</v>
      </c>
      <c r="P12" s="2" t="s">
        <v>53</v>
      </c>
      <c r="Q12" s="1">
        <v>42.56</v>
      </c>
    </row>
    <row r="13" spans="1:17" ht="26.25" thickBot="1">
      <c r="A13" s="9" t="s">
        <v>26</v>
      </c>
      <c r="B13" s="10"/>
      <c r="C13" s="11">
        <f>SUM(C4:C12)</f>
        <v>415.90000000000003</v>
      </c>
      <c r="D13" s="10"/>
      <c r="E13" s="11">
        <f>SUM(E4:E12)</f>
        <v>462.4</v>
      </c>
      <c r="F13" s="10"/>
      <c r="G13" s="11">
        <f>SUM(G4:G12)</f>
        <v>456.5</v>
      </c>
      <c r="H13" s="10"/>
      <c r="I13" s="11">
        <f>SUM(I4:I12)</f>
        <v>441.3999999999999</v>
      </c>
      <c r="J13" s="10"/>
      <c r="K13" s="11">
        <f>SUM(K4:K12)</f>
        <v>450.29999999999995</v>
      </c>
      <c r="L13" s="10" t="s">
        <v>52</v>
      </c>
      <c r="M13" s="11">
        <f>SUM(M4:M12)</f>
        <v>526</v>
      </c>
      <c r="N13" s="10"/>
      <c r="O13" s="11">
        <f>SUM(O4:O12)</f>
        <v>480</v>
      </c>
      <c r="P13" s="10"/>
      <c r="Q13" s="11">
        <f>SUM(Q4:Q12)</f>
        <v>466.23</v>
      </c>
    </row>
    <row r="14" spans="1:17" ht="13.5" thickBot="1">
      <c r="A14" s="12" t="s">
        <v>29</v>
      </c>
      <c r="B14" s="17">
        <f>17+C13</f>
        <v>432.90000000000003</v>
      </c>
      <c r="C14" s="18"/>
      <c r="D14" s="17">
        <f>(17+E13)*29.8/29.51</f>
        <v>484.1111487631311</v>
      </c>
      <c r="E14" s="18"/>
      <c r="F14" s="17">
        <f>(G13*29.35+2000)/29.51</f>
        <v>521.7985428668248</v>
      </c>
      <c r="G14" s="18"/>
      <c r="H14" s="17">
        <f>I13*1.03</f>
        <v>454.64199999999994</v>
      </c>
      <c r="I14" s="18"/>
      <c r="J14" s="17">
        <v>500</v>
      </c>
      <c r="K14" s="18"/>
      <c r="L14" s="17">
        <f>M13*29.9/29.51</f>
        <v>532.9515418502202</v>
      </c>
      <c r="M14" s="18"/>
      <c r="N14" s="17">
        <f>O13</f>
        <v>480</v>
      </c>
      <c r="O14" s="18"/>
      <c r="P14" s="17">
        <f>Q13*1.12*29.7/29.51</f>
        <v>525.5396380887835</v>
      </c>
      <c r="Q14" s="18"/>
    </row>
    <row r="15" spans="1:17" ht="13.5" thickBot="1">
      <c r="A15" s="12" t="s">
        <v>28</v>
      </c>
      <c r="B15" s="17">
        <f>B14*29.51</f>
        <v>12774.879</v>
      </c>
      <c r="C15" s="18"/>
      <c r="D15" s="17">
        <f>D14*29.8</f>
        <v>14426.512233141308</v>
      </c>
      <c r="E15" s="18"/>
      <c r="F15" s="17">
        <f>F14*29.51</f>
        <v>15398.275000000001</v>
      </c>
      <c r="G15" s="18"/>
      <c r="H15" s="17">
        <f>H14*29.51</f>
        <v>13416.485419999999</v>
      </c>
      <c r="I15" s="18"/>
      <c r="J15" s="17">
        <v>15000</v>
      </c>
      <c r="K15" s="18"/>
      <c r="L15" s="17">
        <f>M13*29.9</f>
        <v>15727.4</v>
      </c>
      <c r="M15" s="18"/>
      <c r="N15" s="17">
        <f>N14*30</f>
        <v>14400</v>
      </c>
      <c r="O15" s="18"/>
      <c r="P15" s="17">
        <f>P14*29.7</f>
        <v>15608.527251236868</v>
      </c>
      <c r="Q15" s="18"/>
    </row>
    <row r="16" spans="1:8" ht="13.5" thickBot="1">
      <c r="A16" s="13" t="s">
        <v>72</v>
      </c>
      <c r="B16" s="15"/>
      <c r="C16" s="15"/>
      <c r="D16" s="15"/>
      <c r="E16" s="15"/>
      <c r="F16" s="15"/>
      <c r="G16" s="15"/>
      <c r="H16" s="16"/>
    </row>
    <row r="17" spans="1:17" ht="13.5" thickBot="1">
      <c r="A17" s="14" t="s">
        <v>1</v>
      </c>
      <c r="B17" s="21" t="s">
        <v>27</v>
      </c>
      <c r="C17" s="22"/>
      <c r="D17" s="21" t="s">
        <v>30</v>
      </c>
      <c r="E17" s="22"/>
      <c r="F17" s="21" t="s">
        <v>36</v>
      </c>
      <c r="G17" s="22"/>
      <c r="H17" s="21" t="s">
        <v>46</v>
      </c>
      <c r="I17" s="20"/>
      <c r="J17" s="19" t="s">
        <v>47</v>
      </c>
      <c r="K17" s="20"/>
      <c r="L17" s="19" t="s">
        <v>51</v>
      </c>
      <c r="M17" s="20"/>
      <c r="N17" s="19" t="s">
        <v>59</v>
      </c>
      <c r="O17" s="20"/>
      <c r="P17" s="19" t="s">
        <v>65</v>
      </c>
      <c r="Q17" s="20"/>
    </row>
    <row r="18" spans="1:17" ht="12.75">
      <c r="A18" s="7" t="s">
        <v>2</v>
      </c>
      <c r="B18" s="2" t="s">
        <v>4</v>
      </c>
      <c r="C18" s="4">
        <v>72.7</v>
      </c>
      <c r="D18" s="2" t="s">
        <v>4</v>
      </c>
      <c r="E18" s="4">
        <v>81</v>
      </c>
      <c r="F18" s="2" t="s">
        <v>38</v>
      </c>
      <c r="G18" s="4">
        <v>78</v>
      </c>
      <c r="H18" s="2" t="s">
        <v>42</v>
      </c>
      <c r="I18" s="4">
        <v>72</v>
      </c>
      <c r="J18" s="2" t="s">
        <v>42</v>
      </c>
      <c r="K18" s="4">
        <v>70.7</v>
      </c>
      <c r="L18" s="2" t="s">
        <v>58</v>
      </c>
      <c r="M18" s="4">
        <v>192</v>
      </c>
      <c r="N18" s="2" t="s">
        <v>4</v>
      </c>
      <c r="O18" s="4">
        <v>81.5</v>
      </c>
      <c r="P18" s="2" t="s">
        <v>68</v>
      </c>
      <c r="Q18" s="4">
        <v>92.4</v>
      </c>
    </row>
    <row r="19" spans="1:17" ht="12.75">
      <c r="A19" s="3" t="s">
        <v>5</v>
      </c>
      <c r="B19" s="2" t="s">
        <v>7</v>
      </c>
      <c r="C19" s="4">
        <v>60.8</v>
      </c>
      <c r="D19" s="2" t="s">
        <v>35</v>
      </c>
      <c r="E19" s="4">
        <v>54</v>
      </c>
      <c r="F19" s="2" t="s">
        <v>37</v>
      </c>
      <c r="G19" s="4">
        <v>56</v>
      </c>
      <c r="H19" s="2" t="s">
        <v>7</v>
      </c>
      <c r="I19" s="4">
        <v>60.5</v>
      </c>
      <c r="J19" s="2" t="s">
        <v>48</v>
      </c>
      <c r="K19" s="4">
        <v>63.9</v>
      </c>
      <c r="L19" s="2" t="s">
        <v>54</v>
      </c>
      <c r="M19" s="4">
        <v>39</v>
      </c>
      <c r="N19" s="2" t="s">
        <v>62</v>
      </c>
      <c r="O19" s="4">
        <v>61.5</v>
      </c>
      <c r="P19" s="2" t="s">
        <v>70</v>
      </c>
      <c r="Q19" s="4">
        <v>62.56</v>
      </c>
    </row>
    <row r="20" spans="1:17" ht="12.75">
      <c r="A20" s="3" t="s">
        <v>8</v>
      </c>
      <c r="B20" s="2" t="s">
        <v>10</v>
      </c>
      <c r="C20" s="4">
        <v>79.8</v>
      </c>
      <c r="D20" s="2" t="s">
        <v>32</v>
      </c>
      <c r="E20" s="4">
        <f>2*46</f>
        <v>92</v>
      </c>
      <c r="F20" s="2" t="s">
        <v>32</v>
      </c>
      <c r="G20" s="4">
        <v>90</v>
      </c>
      <c r="H20" s="2" t="s">
        <v>32</v>
      </c>
      <c r="I20" s="4">
        <v>86.4</v>
      </c>
      <c r="J20" s="2" t="s">
        <v>10</v>
      </c>
      <c r="K20" s="4">
        <v>86</v>
      </c>
      <c r="L20" s="2" t="s">
        <v>10</v>
      </c>
      <c r="M20" s="4">
        <v>91</v>
      </c>
      <c r="N20" s="2" t="s">
        <v>32</v>
      </c>
      <c r="O20" s="4">
        <v>99</v>
      </c>
      <c r="P20" s="2" t="s">
        <v>32</v>
      </c>
      <c r="Q20" s="4">
        <f>2*43.12</f>
        <v>86.24</v>
      </c>
    </row>
    <row r="21" spans="1:17" ht="12.75">
      <c r="A21" s="3" t="s">
        <v>11</v>
      </c>
      <c r="B21" s="2" t="s">
        <v>12</v>
      </c>
      <c r="C21" s="4">
        <v>62.5</v>
      </c>
      <c r="D21" s="2" t="s">
        <v>12</v>
      </c>
      <c r="E21" s="4">
        <f>E7</f>
        <v>69</v>
      </c>
      <c r="F21" s="2" t="s">
        <v>12</v>
      </c>
      <c r="G21" s="4">
        <f>G7</f>
        <v>65</v>
      </c>
      <c r="H21" s="2" t="s">
        <v>12</v>
      </c>
      <c r="I21" s="4">
        <f>I7</f>
        <v>63.4</v>
      </c>
      <c r="J21" s="2" t="s">
        <v>12</v>
      </c>
      <c r="K21" s="4">
        <f>K7</f>
        <v>65.2</v>
      </c>
      <c r="L21" s="2" t="s">
        <v>12</v>
      </c>
      <c r="M21" s="4">
        <f>M7</f>
        <v>30</v>
      </c>
      <c r="N21" s="2" t="s">
        <v>12</v>
      </c>
      <c r="O21" s="4">
        <f>O7</f>
        <v>68</v>
      </c>
      <c r="P21" s="2" t="s">
        <v>12</v>
      </c>
      <c r="Q21" s="4">
        <f>Q7</f>
        <v>65.67</v>
      </c>
    </row>
    <row r="22" spans="1:17" ht="12.75">
      <c r="A22" s="3" t="s">
        <v>13</v>
      </c>
      <c r="B22" s="2" t="s">
        <v>14</v>
      </c>
      <c r="C22" s="4">
        <v>75.6</v>
      </c>
      <c r="D22" s="2" t="s">
        <v>14</v>
      </c>
      <c r="E22" s="4">
        <f>E8</f>
        <v>82</v>
      </c>
      <c r="F22" s="2" t="s">
        <v>14</v>
      </c>
      <c r="G22" s="4">
        <f>G8</f>
        <v>80</v>
      </c>
      <c r="H22" s="2" t="s">
        <v>45</v>
      </c>
      <c r="I22" s="4">
        <f>I8</f>
        <v>76.4</v>
      </c>
      <c r="J22" s="2" t="s">
        <v>49</v>
      </c>
      <c r="K22" s="4">
        <f>K8</f>
        <v>84.1</v>
      </c>
      <c r="L22" s="2" t="s">
        <v>55</v>
      </c>
      <c r="M22" s="4">
        <f>M8</f>
        <v>85</v>
      </c>
      <c r="N22" s="2" t="s">
        <v>63</v>
      </c>
      <c r="O22" s="4">
        <v>110</v>
      </c>
      <c r="P22" s="2" t="s">
        <v>14</v>
      </c>
      <c r="Q22" s="1">
        <v>79.75</v>
      </c>
    </row>
    <row r="23" spans="1:17" ht="12.75">
      <c r="A23" s="3" t="s">
        <v>15</v>
      </c>
      <c r="B23" s="2" t="s">
        <v>16</v>
      </c>
      <c r="C23" s="4">
        <v>44.7</v>
      </c>
      <c r="D23" s="2" t="s">
        <v>16</v>
      </c>
      <c r="E23" s="4">
        <f>E9</f>
        <v>50</v>
      </c>
      <c r="F23" s="2" t="s">
        <v>16</v>
      </c>
      <c r="G23" s="4">
        <f>G9</f>
        <v>50</v>
      </c>
      <c r="H23" s="2" t="s">
        <v>43</v>
      </c>
      <c r="I23" s="4">
        <f>I9</f>
        <v>41.9</v>
      </c>
      <c r="J23" s="2" t="s">
        <v>16</v>
      </c>
      <c r="K23" s="4">
        <f>K9</f>
        <v>45.2</v>
      </c>
      <c r="L23" s="2" t="s">
        <v>16</v>
      </c>
      <c r="M23" s="4">
        <f>M9</f>
        <v>82</v>
      </c>
      <c r="N23" s="2" t="s">
        <v>16</v>
      </c>
      <c r="O23" s="4">
        <f>O9</f>
        <v>45</v>
      </c>
      <c r="P23" s="2" t="s">
        <v>71</v>
      </c>
      <c r="Q23" s="4">
        <f>Q9</f>
        <v>53.76</v>
      </c>
    </row>
    <row r="24" spans="1:17" ht="12.75">
      <c r="A24" s="3" t="s">
        <v>17</v>
      </c>
      <c r="B24" s="2" t="s">
        <v>18</v>
      </c>
      <c r="C24" s="4">
        <v>0</v>
      </c>
      <c r="D24" s="2" t="s">
        <v>18</v>
      </c>
      <c r="E24" s="4">
        <v>0</v>
      </c>
      <c r="F24" s="2" t="s">
        <v>18</v>
      </c>
      <c r="G24" s="4">
        <v>0</v>
      </c>
      <c r="H24" s="2" t="s">
        <v>18</v>
      </c>
      <c r="I24" s="4">
        <v>0</v>
      </c>
      <c r="J24" s="2" t="s">
        <v>18</v>
      </c>
      <c r="K24" s="4">
        <v>0</v>
      </c>
      <c r="L24" s="2" t="s">
        <v>18</v>
      </c>
      <c r="M24" s="4">
        <v>0</v>
      </c>
      <c r="N24" s="2" t="s">
        <v>18</v>
      </c>
      <c r="O24" s="4">
        <v>0</v>
      </c>
      <c r="P24" s="2" t="s">
        <v>18</v>
      </c>
      <c r="Q24" s="4">
        <v>0</v>
      </c>
    </row>
    <row r="25" spans="1:17" ht="12.75">
      <c r="A25" s="3" t="s">
        <v>19</v>
      </c>
      <c r="B25" s="2" t="s">
        <v>21</v>
      </c>
      <c r="C25" s="4">
        <v>0</v>
      </c>
      <c r="D25" s="2" t="s">
        <v>21</v>
      </c>
      <c r="E25" s="4">
        <v>0</v>
      </c>
      <c r="F25" s="2" t="s">
        <v>40</v>
      </c>
      <c r="G25" s="4">
        <v>7.8</v>
      </c>
      <c r="H25" s="2" t="s">
        <v>40</v>
      </c>
      <c r="I25" s="4">
        <v>7.5</v>
      </c>
      <c r="J25" s="2" t="s">
        <v>40</v>
      </c>
      <c r="K25" s="4">
        <v>8</v>
      </c>
      <c r="L25" s="2" t="s">
        <v>40</v>
      </c>
      <c r="M25" s="4">
        <v>4</v>
      </c>
      <c r="N25" s="2" t="s">
        <v>21</v>
      </c>
      <c r="O25" s="4">
        <v>0</v>
      </c>
      <c r="P25" s="2" t="s">
        <v>21</v>
      </c>
      <c r="Q25" s="4">
        <v>0</v>
      </c>
    </row>
    <row r="26" spans="1:17" ht="12.75">
      <c r="A26" s="3" t="s">
        <v>22</v>
      </c>
      <c r="B26" s="2" t="s">
        <v>24</v>
      </c>
      <c r="C26" s="4">
        <v>37.8</v>
      </c>
      <c r="D26" s="2" t="s">
        <v>34</v>
      </c>
      <c r="E26" s="1">
        <f>E12</f>
        <v>43</v>
      </c>
      <c r="F26" s="2" t="s">
        <v>41</v>
      </c>
      <c r="G26" s="1">
        <f>G12</f>
        <v>40</v>
      </c>
      <c r="H26" s="2" t="s">
        <v>44</v>
      </c>
      <c r="I26" s="1">
        <f>I12</f>
        <v>42</v>
      </c>
      <c r="J26" s="2" t="s">
        <v>50</v>
      </c>
      <c r="K26" s="1">
        <f>K12</f>
        <v>35.8</v>
      </c>
      <c r="L26" s="2" t="s">
        <v>53</v>
      </c>
      <c r="M26" s="1">
        <f>M12</f>
        <v>33</v>
      </c>
      <c r="N26" s="2" t="s">
        <v>64</v>
      </c>
      <c r="O26" s="1">
        <v>40</v>
      </c>
      <c r="P26" s="2" t="s">
        <v>53</v>
      </c>
      <c r="Q26" s="1">
        <v>42.56</v>
      </c>
    </row>
    <row r="27" spans="1:17" ht="26.25" thickBot="1">
      <c r="A27" s="9" t="s">
        <v>26</v>
      </c>
      <c r="B27" s="5"/>
      <c r="C27" s="6">
        <v>433.9</v>
      </c>
      <c r="D27" s="5"/>
      <c r="E27" s="6">
        <f>SUM(E18:E26)</f>
        <v>471</v>
      </c>
      <c r="F27" s="5"/>
      <c r="G27" s="6">
        <f>SUM(G18:G26)</f>
        <v>466.8</v>
      </c>
      <c r="H27" s="5"/>
      <c r="I27" s="6">
        <f>SUM(I18:I26)</f>
        <v>450.1</v>
      </c>
      <c r="J27" s="5"/>
      <c r="K27" s="6">
        <f>SUM(K18:K26)</f>
        <v>458.9</v>
      </c>
      <c r="L27" s="10" t="s">
        <v>52</v>
      </c>
      <c r="M27" s="6">
        <f>SUM(M18:M26)</f>
        <v>556</v>
      </c>
      <c r="N27" s="5"/>
      <c r="O27" s="6">
        <f>SUM(O18:O26)</f>
        <v>505</v>
      </c>
      <c r="P27" s="5"/>
      <c r="Q27" s="6">
        <f>SUM(Q18:Q26)</f>
        <v>482.94</v>
      </c>
    </row>
    <row r="28" spans="1:17" ht="13.5" thickBot="1">
      <c r="A28" s="12" t="s">
        <v>25</v>
      </c>
      <c r="B28" s="17">
        <f>17+C27</f>
        <v>450.9</v>
      </c>
      <c r="C28" s="18"/>
      <c r="D28" s="17">
        <f>(17+E27)*29.8/29.51</f>
        <v>492.7956624872924</v>
      </c>
      <c r="E28" s="18"/>
      <c r="F28" s="17">
        <f>(G27*29.35+2000)/29.51</f>
        <v>532.042697390715</v>
      </c>
      <c r="G28" s="18"/>
      <c r="H28" s="17">
        <f>I27*1.03</f>
        <v>463.603</v>
      </c>
      <c r="I28" s="18"/>
      <c r="J28" s="17">
        <v>515</v>
      </c>
      <c r="K28" s="18"/>
      <c r="L28" s="17">
        <f>M27*29.9/29.51</f>
        <v>563.3480176211452</v>
      </c>
      <c r="M28" s="18"/>
      <c r="N28" s="17">
        <f>O27</f>
        <v>505</v>
      </c>
      <c r="O28" s="18"/>
      <c r="P28" s="17">
        <f>Q27*1.12*29.7/29.51</f>
        <v>544.3753358183667</v>
      </c>
      <c r="Q28" s="18"/>
    </row>
    <row r="29" spans="1:17" ht="13.5" thickBot="1">
      <c r="A29" s="12" t="s">
        <v>28</v>
      </c>
      <c r="B29" s="17">
        <f>B28*29.51</f>
        <v>13306.059</v>
      </c>
      <c r="C29" s="18"/>
      <c r="D29" s="17">
        <f>D28*29.8</f>
        <v>14685.310742121314</v>
      </c>
      <c r="E29" s="18"/>
      <c r="F29" s="17">
        <f>F28*29.51</f>
        <v>15700.580000000002</v>
      </c>
      <c r="G29" s="18"/>
      <c r="H29" s="17">
        <f>H28*29.51</f>
        <v>13680.92453</v>
      </c>
      <c r="I29" s="18"/>
      <c r="J29" s="17">
        <v>15450</v>
      </c>
      <c r="K29" s="18"/>
      <c r="L29" s="17">
        <f>M27*29.9</f>
        <v>16624.399999999998</v>
      </c>
      <c r="M29" s="18"/>
      <c r="N29" s="17">
        <f>N28*30</f>
        <v>15150</v>
      </c>
      <c r="O29" s="18"/>
      <c r="P29" s="17">
        <f>P28*29.7</f>
        <v>16167.94747380549</v>
      </c>
      <c r="Q29" s="18"/>
    </row>
  </sheetData>
  <mergeCells count="48">
    <mergeCell ref="L28:M28"/>
    <mergeCell ref="L29:M29"/>
    <mergeCell ref="J3:K3"/>
    <mergeCell ref="J14:K14"/>
    <mergeCell ref="L3:M3"/>
    <mergeCell ref="L14:M14"/>
    <mergeCell ref="L15:M15"/>
    <mergeCell ref="L17:M17"/>
    <mergeCell ref="J15:K15"/>
    <mergeCell ref="J17:K17"/>
    <mergeCell ref="B15:C15"/>
    <mergeCell ref="B29:C29"/>
    <mergeCell ref="F15:G15"/>
    <mergeCell ref="F17:G17"/>
    <mergeCell ref="F28:G28"/>
    <mergeCell ref="F29:G29"/>
    <mergeCell ref="J28:K28"/>
    <mergeCell ref="J29:K29"/>
    <mergeCell ref="B3:C3"/>
    <mergeCell ref="B14:C14"/>
    <mergeCell ref="H28:I28"/>
    <mergeCell ref="H29:I29"/>
    <mergeCell ref="B17:C17"/>
    <mergeCell ref="B28:C28"/>
    <mergeCell ref="D28:E28"/>
    <mergeCell ref="D29:E29"/>
    <mergeCell ref="F3:G3"/>
    <mergeCell ref="F14:G14"/>
    <mergeCell ref="N15:O15"/>
    <mergeCell ref="N17:O17"/>
    <mergeCell ref="D3:E3"/>
    <mergeCell ref="D14:E14"/>
    <mergeCell ref="D15:E15"/>
    <mergeCell ref="D17:E17"/>
    <mergeCell ref="H3:I3"/>
    <mergeCell ref="H14:I14"/>
    <mergeCell ref="H15:I15"/>
    <mergeCell ref="H17:I17"/>
    <mergeCell ref="N28:O28"/>
    <mergeCell ref="N29:O29"/>
    <mergeCell ref="P3:Q3"/>
    <mergeCell ref="P14:Q14"/>
    <mergeCell ref="P15:Q15"/>
    <mergeCell ref="P17:Q17"/>
    <mergeCell ref="P28:Q28"/>
    <mergeCell ref="P29:Q29"/>
    <mergeCell ref="N3:O3"/>
    <mergeCell ref="N14:O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Tamatut</dc:creator>
  <cp:keywords/>
  <dc:description/>
  <cp:lastModifiedBy>Алашкин </cp:lastModifiedBy>
  <dcterms:created xsi:type="dcterms:W3CDTF">2004-08-26T09:55:13Z</dcterms:created>
  <dcterms:modified xsi:type="dcterms:W3CDTF">2004-09-01T09:52:38Z</dcterms:modified>
  <cp:category/>
  <cp:version/>
  <cp:contentType/>
  <cp:contentStatus/>
</cp:coreProperties>
</file>